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095" windowHeight="12375"/>
  </bookViews>
  <sheets>
    <sheet name="补录" sheetId="13" r:id="rId1"/>
  </sheets>
  <calcPr calcId="124519"/>
</workbook>
</file>

<file path=xl/calcChain.xml><?xml version="1.0" encoding="utf-8"?>
<calcChain xmlns="http://schemas.openxmlformats.org/spreadsheetml/2006/main">
  <c r="M3" i="13"/>
  <c r="L3"/>
  <c r="K3"/>
  <c r="M2"/>
  <c r="L2"/>
  <c r="K2"/>
  <c r="N2" l="1"/>
  <c r="O2" s="1"/>
  <c r="N3"/>
  <c r="O3" s="1"/>
</calcChain>
</file>

<file path=xl/sharedStrings.xml><?xml version="1.0" encoding="utf-8"?>
<sst xmlns="http://schemas.openxmlformats.org/spreadsheetml/2006/main" count="33" uniqueCount="30">
  <si>
    <t>姓名</t>
  </si>
  <si>
    <t>考生编号</t>
  </si>
  <si>
    <t>毕业单位</t>
  </si>
  <si>
    <t>初试总分</t>
  </si>
  <si>
    <t>69</t>
  </si>
  <si>
    <t>63</t>
  </si>
  <si>
    <t>0</t>
  </si>
  <si>
    <t>应用心理学</t>
  </si>
  <si>
    <t>赵雪晴</t>
  </si>
  <si>
    <t>104866113015377</t>
  </si>
  <si>
    <t>215</t>
  </si>
  <si>
    <t>353</t>
  </si>
  <si>
    <t>朱忆莲</t>
  </si>
  <si>
    <t>104866113005818</t>
  </si>
  <si>
    <t>78</t>
  </si>
  <si>
    <t>207</t>
  </si>
  <si>
    <t>348</t>
  </si>
  <si>
    <t>序号</t>
  </si>
  <si>
    <t>外语</t>
  </si>
  <si>
    <t>政治</t>
  </si>
  <si>
    <t>外语听力及口语</t>
  </si>
  <si>
    <t>复试总评成绩</t>
  </si>
  <si>
    <t>入学总评成绩</t>
  </si>
  <si>
    <t>初试成绩（百分制）</t>
  </si>
  <si>
    <t>专业面试</t>
    <phoneticPr fontId="7" type="noConversion"/>
  </si>
  <si>
    <t>业务课1</t>
  </si>
  <si>
    <t>业务课2</t>
  </si>
  <si>
    <t>报考专业</t>
    <phoneticPr fontId="7" type="noConversion"/>
  </si>
  <si>
    <t>武汉东湖学院</t>
    <phoneticPr fontId="7" type="noConversion"/>
  </si>
  <si>
    <t>河北民族师范学院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</si>
</sst>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8" formatCode="0.00_);[Red]\(0.00\)"/>
  </numFmts>
  <fonts count="8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2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</cellXfs>
  <cellStyles count="10">
    <cellStyle name="常规" xfId="0" builtinId="0"/>
    <cellStyle name="常规 10" xfId="4"/>
    <cellStyle name="常规 2" xfId="5"/>
    <cellStyle name="常规 3" xfId="6"/>
    <cellStyle name="常规 4" xfId="7"/>
    <cellStyle name="常规 5" xfId="8"/>
    <cellStyle name="常规 6" xfId="1"/>
    <cellStyle name="常规 7" xfId="9"/>
    <cellStyle name="常规 8" xfId="2"/>
    <cellStyle name="常规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selection activeCell="N11" sqref="N11"/>
    </sheetView>
  </sheetViews>
  <sheetFormatPr defaultColWidth="9" defaultRowHeight="14.25"/>
  <cols>
    <col min="1" max="1" width="4" style="1" customWidth="1"/>
    <col min="2" max="2" width="6.125" style="2" customWidth="1"/>
    <col min="3" max="3" width="9.25" style="2" customWidth="1"/>
    <col min="4" max="4" width="16.375" customWidth="1"/>
    <col min="5" max="5" width="15.625" style="3" customWidth="1"/>
    <col min="6" max="6" width="5.125" style="4" customWidth="1"/>
    <col min="7" max="7" width="5" style="4" customWidth="1"/>
    <col min="8" max="8" width="6.625" style="4" customWidth="1"/>
    <col min="9" max="9" width="6.375" style="4" customWidth="1"/>
    <col min="10" max="10" width="5.625" style="4" customWidth="1"/>
    <col min="11" max="11" width="8.875" style="5" customWidth="1"/>
    <col min="12" max="12" width="7.625" style="6" customWidth="1"/>
    <col min="13" max="13" width="7.375" style="6" customWidth="1"/>
    <col min="14" max="14" width="6.125" style="6" customWidth="1"/>
    <col min="15" max="15" width="7.5" style="8" customWidth="1"/>
  </cols>
  <sheetData>
    <row r="1" spans="1:15" s="7" customFormat="1" ht="42" customHeight="1">
      <c r="A1" s="9" t="s">
        <v>17</v>
      </c>
      <c r="B1" s="9" t="s">
        <v>0</v>
      </c>
      <c r="C1" s="9" t="s">
        <v>27</v>
      </c>
      <c r="D1" s="9" t="s">
        <v>1</v>
      </c>
      <c r="E1" s="9" t="s">
        <v>2</v>
      </c>
      <c r="F1" s="10" t="s">
        <v>18</v>
      </c>
      <c r="G1" s="10" t="s">
        <v>19</v>
      </c>
      <c r="H1" s="11" t="s">
        <v>25</v>
      </c>
      <c r="I1" s="11" t="s">
        <v>26</v>
      </c>
      <c r="J1" s="12" t="s">
        <v>3</v>
      </c>
      <c r="K1" s="12" t="s">
        <v>23</v>
      </c>
      <c r="L1" s="13" t="s">
        <v>20</v>
      </c>
      <c r="M1" s="13" t="s">
        <v>24</v>
      </c>
      <c r="N1" s="13" t="s">
        <v>21</v>
      </c>
      <c r="O1" s="14" t="s">
        <v>22</v>
      </c>
    </row>
    <row r="2" spans="1:15" ht="20.100000000000001" customHeight="1">
      <c r="A2" s="9">
        <v>1</v>
      </c>
      <c r="B2" s="9" t="s">
        <v>8</v>
      </c>
      <c r="C2" s="9" t="s">
        <v>7</v>
      </c>
      <c r="D2" s="9" t="s">
        <v>9</v>
      </c>
      <c r="E2" s="9" t="s">
        <v>29</v>
      </c>
      <c r="F2" s="9" t="s">
        <v>4</v>
      </c>
      <c r="G2" s="9" t="s">
        <v>4</v>
      </c>
      <c r="H2" s="9" t="s">
        <v>10</v>
      </c>
      <c r="I2" s="9" t="s">
        <v>6</v>
      </c>
      <c r="J2" s="9" t="s">
        <v>11</v>
      </c>
      <c r="K2" s="9">
        <f t="shared" ref="K2:K3" si="0">J2/5</f>
        <v>70.599999999999994</v>
      </c>
      <c r="L2" s="16">
        <f>(80+65+67)/3</f>
        <v>70.666666666666671</v>
      </c>
      <c r="M2" s="16">
        <f>(87+85+88+80+45+80)/6</f>
        <v>77.5</v>
      </c>
      <c r="N2" s="16">
        <f>L2*0.4+M2*0.6</f>
        <v>74.766666666666666</v>
      </c>
      <c r="O2" s="15">
        <f t="shared" ref="O2:O3" si="1">K2*0.6+N2*0.4</f>
        <v>72.266666666666652</v>
      </c>
    </row>
    <row r="3" spans="1:15" ht="20.100000000000001" customHeight="1">
      <c r="A3" s="9">
        <v>2</v>
      </c>
      <c r="B3" s="9" t="s">
        <v>12</v>
      </c>
      <c r="C3" s="9" t="s">
        <v>7</v>
      </c>
      <c r="D3" s="9" t="s">
        <v>13</v>
      </c>
      <c r="E3" s="9" t="s">
        <v>28</v>
      </c>
      <c r="F3" s="9" t="s">
        <v>5</v>
      </c>
      <c r="G3" s="9" t="s">
        <v>14</v>
      </c>
      <c r="H3" s="9" t="s">
        <v>15</v>
      </c>
      <c r="I3" s="9" t="s">
        <v>6</v>
      </c>
      <c r="J3" s="9" t="s">
        <v>16</v>
      </c>
      <c r="K3" s="9">
        <f t="shared" si="0"/>
        <v>69.599999999999994</v>
      </c>
      <c r="L3" s="16">
        <f>(67+60+60)/3</f>
        <v>62.333333333333336</v>
      </c>
      <c r="M3" s="16">
        <f>(70+80+76+78+70+65)/6</f>
        <v>73.166666666666671</v>
      </c>
      <c r="N3" s="16">
        <f>L3*0.4+M3*0.6</f>
        <v>68.833333333333343</v>
      </c>
      <c r="O3" s="15">
        <f t="shared" si="1"/>
        <v>69.293333333333337</v>
      </c>
    </row>
  </sheetData>
  <sortState ref="A2:Q24">
    <sortCondition descending="1" ref="O2"/>
  </sortState>
  <phoneticPr fontId="7" type="noConversion"/>
  <pageMargins left="0.74803149606299213" right="0.74803149606299213" top="0.98425196850393704" bottom="0.98425196850393704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补录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2016-03-25T00:44:17Z</cp:lastPrinted>
  <dcterms:created xsi:type="dcterms:W3CDTF">2016-03-02T09:27:00Z</dcterms:created>
  <dcterms:modified xsi:type="dcterms:W3CDTF">2016-04-06T01:10:02Z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